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\Enrolment\Shared\SRFS - Student Services\Advising\Spending Plan - Templates\"/>
    </mc:Choice>
  </mc:AlternateContent>
  <xr:revisionPtr revIDLastSave="0" documentId="8_{EBFC77F2-524B-4454-BE4B-006208D51ACF}" xr6:coauthVersionLast="47" xr6:coauthVersionMax="47" xr10:uidLastSave="{00000000-0000-0000-0000-000000000000}"/>
  <bookViews>
    <workbookView xWindow="0" yWindow="720" windowWidth="19200" windowHeight="10080" activeTab="1" xr2:uid="{31828A6C-EB02-49BA-8B5B-B2ABD278E28B}"/>
  </bookViews>
  <sheets>
    <sheet name="Spending Plan Instructions" sheetId="3" r:id="rId1"/>
    <sheet name="Spread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2" l="1"/>
  <c r="J37" i="2"/>
  <c r="J36" i="2"/>
  <c r="J27" i="2"/>
  <c r="J26" i="2"/>
  <c r="C19" i="2"/>
  <c r="B19" i="2"/>
  <c r="J16" i="2"/>
  <c r="J15" i="2"/>
  <c r="J9" i="2"/>
  <c r="I48" i="2" l="1"/>
  <c r="J47" i="2"/>
  <c r="J46" i="2"/>
  <c r="J45" i="2"/>
  <c r="J44" i="2"/>
  <c r="J43" i="2"/>
  <c r="J48" i="2" s="1"/>
  <c r="H48" i="2" l="1"/>
  <c r="G48" i="2"/>
  <c r="F48" i="2"/>
  <c r="E48" i="2"/>
  <c r="D48" i="2"/>
  <c r="C48" i="2"/>
  <c r="B48" i="2"/>
  <c r="A48" i="2"/>
  <c r="I40" i="2"/>
  <c r="H40" i="2"/>
  <c r="G40" i="2"/>
  <c r="F40" i="2"/>
  <c r="E40" i="2"/>
  <c r="D40" i="2"/>
  <c r="C40" i="2"/>
  <c r="A40" i="2"/>
  <c r="J39" i="2"/>
  <c r="J38" i="2"/>
  <c r="J35" i="2"/>
  <c r="J34" i="2"/>
  <c r="J33" i="2"/>
  <c r="I30" i="2"/>
  <c r="H30" i="2"/>
  <c r="G30" i="2"/>
  <c r="F30" i="2"/>
  <c r="E30" i="2"/>
  <c r="D30" i="2"/>
  <c r="C30" i="2"/>
  <c r="B30" i="2"/>
  <c r="A30" i="2"/>
  <c r="J29" i="2"/>
  <c r="J28" i="2"/>
  <c r="J25" i="2"/>
  <c r="J24" i="2"/>
  <c r="J23" i="2"/>
  <c r="J22" i="2"/>
  <c r="I19" i="2"/>
  <c r="I3" i="2" s="1"/>
  <c r="H19" i="2"/>
  <c r="H3" i="2" s="1"/>
  <c r="G19" i="2"/>
  <c r="G3" i="2" s="1"/>
  <c r="F19" i="2"/>
  <c r="F3" i="2" s="1"/>
  <c r="E19" i="2"/>
  <c r="E3" i="2" s="1"/>
  <c r="D19" i="2"/>
  <c r="D3" i="2" s="1"/>
  <c r="C3" i="2"/>
  <c r="B3" i="2"/>
  <c r="A19" i="2"/>
  <c r="J18" i="2"/>
  <c r="J17" i="2"/>
  <c r="J14" i="2"/>
  <c r="J13" i="2"/>
  <c r="J12" i="2"/>
  <c r="J11" i="2"/>
  <c r="J10" i="2"/>
  <c r="D4" i="2" l="1"/>
  <c r="D5" i="2" s="1"/>
  <c r="E4" i="2"/>
  <c r="E5" i="2" s="1"/>
  <c r="C4" i="2"/>
  <c r="C5" i="2" s="1"/>
  <c r="F4" i="2"/>
  <c r="F5" i="2" s="1"/>
  <c r="I4" i="2"/>
  <c r="I5" i="2" s="1"/>
  <c r="H4" i="2"/>
  <c r="H5" i="2" s="1"/>
  <c r="J30" i="2"/>
  <c r="G4" i="2"/>
  <c r="G5" i="2" s="1"/>
  <c r="J40" i="2"/>
  <c r="B4" i="2"/>
  <c r="B5" i="2" s="1"/>
  <c r="J19" i="2"/>
  <c r="J3" i="2"/>
  <c r="J5" i="2" l="1"/>
  <c r="B6" i="2"/>
  <c r="C6" i="2" s="1"/>
  <c r="D6" i="2" s="1"/>
  <c r="E6" i="2" s="1"/>
  <c r="F6" i="2" s="1"/>
  <c r="J4" i="2"/>
  <c r="G6" i="2" l="1"/>
  <c r="H6" i="2" s="1"/>
  <c r="I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Mochizuki, Rieko</author>
    <author>Jon</author>
  </authors>
  <commentList>
    <comment ref="A1" authorId="0" shapeId="0" xr:uid="{1A178185-DAE5-4947-9274-D5C65FFF70A7}">
      <text>
        <r>
          <rPr>
            <b/>
            <sz val="9"/>
            <color rgb="FF000000"/>
            <rFont val="Tahoma"/>
            <family val="2"/>
          </rPr>
          <t>Mochizuki, Rieko: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Living expenses from awards. Do not include tuition fees.</t>
        </r>
      </text>
    </comment>
    <comment ref="A3" authorId="0" shapeId="0" xr:uid="{0E886B86-16BD-46C7-84BB-DD403379A1BA}">
      <text>
        <r>
          <rPr>
            <b/>
            <sz val="9"/>
            <color indexed="81"/>
            <rFont val="Tahoma"/>
            <family val="2"/>
          </rPr>
          <t>Mochizuki, Rieko:</t>
        </r>
        <r>
          <rPr>
            <sz val="9"/>
            <color indexed="81"/>
            <rFont val="Tahoma"/>
            <family val="2"/>
          </rPr>
          <t xml:space="preserve">
Income from external sources</t>
        </r>
      </text>
    </comment>
    <comment ref="A4" authorId="0" shapeId="0" xr:uid="{2B424EE0-3D13-43B4-ADEF-06ABD0E617C1}">
      <text>
        <r>
          <rPr>
            <b/>
            <sz val="9"/>
            <color indexed="81"/>
            <rFont val="Tahoma"/>
            <family val="2"/>
          </rPr>
          <t>Mochizuki, Rieko:</t>
        </r>
        <r>
          <rPr>
            <sz val="9"/>
            <color indexed="81"/>
            <rFont val="Tahoma"/>
            <family val="2"/>
          </rPr>
          <t xml:space="preserve">
Fixed+variable+unplanned</t>
        </r>
      </text>
    </comment>
    <comment ref="A5" authorId="1" shapeId="0" xr:uid="{C5AC9B84-290C-4F71-8AE9-D4CA09B9A1D7}">
      <text>
        <r>
          <rPr>
            <b/>
            <sz val="8"/>
            <color indexed="81"/>
            <rFont val="Tahoma"/>
            <family val="2"/>
          </rPr>
          <t>Mochizuki, Rieko:</t>
        </r>
        <r>
          <rPr>
            <sz val="8"/>
            <color indexed="81"/>
            <rFont val="Tahoma"/>
            <family val="2"/>
          </rPr>
          <t xml:space="preserve">
Total Income - Total Expenses. 
Balances in parentheses are negative values.</t>
        </r>
      </text>
    </comment>
  </commentList>
</comments>
</file>

<file path=xl/sharedStrings.xml><?xml version="1.0" encoding="utf-8"?>
<sst xmlns="http://schemas.openxmlformats.org/spreadsheetml/2006/main" count="85" uniqueCount="33">
  <si>
    <t>[42]</t>
  </si>
  <si>
    <t>SEPT</t>
  </si>
  <si>
    <t>OCT</t>
  </si>
  <si>
    <t>NOV</t>
  </si>
  <si>
    <t>DEC</t>
  </si>
  <si>
    <t>JAN</t>
  </si>
  <si>
    <t>FEB</t>
  </si>
  <si>
    <t>MAR</t>
  </si>
  <si>
    <t>APR</t>
  </si>
  <si>
    <t>Total</t>
  </si>
  <si>
    <t>Total Income</t>
  </si>
  <si>
    <t>Total Expenses</t>
  </si>
  <si>
    <t>NET</t>
  </si>
  <si>
    <t>Balance at the end of the month</t>
  </si>
  <si>
    <t>External Award/ bursary</t>
  </si>
  <si>
    <t>Family Contribution</t>
  </si>
  <si>
    <t>Employment</t>
  </si>
  <si>
    <t>Co-op</t>
  </si>
  <si>
    <t>Honourarium</t>
  </si>
  <si>
    <t>Other (enter here)</t>
  </si>
  <si>
    <t>FIXED EXPENSES</t>
  </si>
  <si>
    <t>Housing/ rent</t>
  </si>
  <si>
    <t>Textbooks</t>
  </si>
  <si>
    <t>Other supplies</t>
  </si>
  <si>
    <t>VARIABLE EXPENSES</t>
  </si>
  <si>
    <t>Groceries</t>
  </si>
  <si>
    <t>Health (please specify)</t>
  </si>
  <si>
    <t>Cell phone</t>
  </si>
  <si>
    <t>UNPLANNED EXPENSES</t>
  </si>
  <si>
    <t>Winter Session Spending Plan</t>
  </si>
  <si>
    <t>Student loans</t>
  </si>
  <si>
    <t>Utilities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</si>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</sst>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u/>
      <sz val="14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double">
        <color theme="9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9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4" fontId="2" fillId="3" borderId="4" xfId="2" applyFont="1" applyFill="1" applyBorder="1" applyAlignment="1" applyProtection="1">
      <alignment vertical="center"/>
      <protection locked="0"/>
    </xf>
    <xf numFmtId="44" fontId="2" fillId="3" borderId="3" xfId="2" applyFont="1" applyFill="1" applyBorder="1" applyAlignment="1" applyProtection="1">
      <alignment vertical="center"/>
      <protection locked="0"/>
    </xf>
    <xf numFmtId="44" fontId="2" fillId="3" borderId="8" xfId="2" applyFont="1" applyFill="1" applyBorder="1" applyAlignment="1" applyProtection="1">
      <alignment vertical="center"/>
      <protection locked="0"/>
    </xf>
    <xf numFmtId="44" fontId="2" fillId="0" borderId="6" xfId="2" applyFont="1" applyFill="1" applyBorder="1" applyAlignment="1" applyProtection="1">
      <alignment vertical="center"/>
      <protection locked="0"/>
    </xf>
    <xf numFmtId="44" fontId="2" fillId="0" borderId="4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>
      <alignment horizontal="right" vertical="center"/>
    </xf>
    <xf numFmtId="44" fontId="5" fillId="4" borderId="0" xfId="2" applyFont="1" applyFill="1" applyBorder="1" applyAlignment="1">
      <alignment vertical="center"/>
    </xf>
    <xf numFmtId="44" fontId="5" fillId="4" borderId="7" xfId="2" applyFont="1" applyFill="1" applyBorder="1" applyAlignment="1">
      <alignment vertical="center"/>
    </xf>
    <xf numFmtId="3" fontId="4" fillId="4" borderId="9" xfId="1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44" fontId="2" fillId="4" borderId="0" xfId="2" applyFont="1" applyFill="1" applyBorder="1" applyAlignment="1" applyProtection="1">
      <alignment horizontal="right" vertical="center"/>
    </xf>
    <xf numFmtId="44" fontId="2" fillId="4" borderId="0" xfId="2" applyFont="1" applyFill="1" applyAlignment="1" applyProtection="1">
      <alignment vertical="center"/>
    </xf>
    <xf numFmtId="0" fontId="4" fillId="4" borderId="1" xfId="0" applyFont="1" applyFill="1" applyBorder="1" applyAlignment="1">
      <alignment horizontal="right" vertical="center"/>
    </xf>
    <xf numFmtId="44" fontId="2" fillId="4" borderId="1" xfId="2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44" fontId="2" fillId="4" borderId="2" xfId="2" applyFont="1" applyFill="1" applyBorder="1" applyAlignment="1" applyProtection="1">
      <alignment horizontal="right" vertical="center"/>
    </xf>
    <xf numFmtId="0" fontId="2" fillId="4" borderId="0" xfId="0" applyFont="1" applyFill="1" applyBorder="1" applyAlignment="1">
      <alignment horizontal="right" vertical="center" shrinkToFit="1"/>
    </xf>
    <xf numFmtId="44" fontId="2" fillId="4" borderId="0" xfId="0" applyNumberFormat="1" applyFont="1" applyFill="1" applyBorder="1" applyAlignment="1">
      <alignment vertical="center"/>
    </xf>
    <xf numFmtId="44" fontId="2" fillId="3" borderId="10" xfId="2" applyFont="1" applyFill="1" applyBorder="1" applyAlignment="1" applyProtection="1">
      <alignment vertical="center"/>
      <protection locked="0"/>
    </xf>
    <xf numFmtId="44" fontId="2" fillId="0" borderId="10" xfId="2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 outline="0">
        <top style="thin">
          <color indexed="5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theme="9" tint="0.79998168889431442"/>
        </patternFill>
      </fill>
      <alignment vertical="center" textRotation="0" wrapText="0" indent="0" justifyLastLine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theme="0" tint="-0.249977111117893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/>
        </patternFill>
      </fill>
      <alignment vertical="center" textRotation="0" wrapText="0" indent="0" justifyLastLine="0" shrinkToFit="0" readingOrder="0"/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auto="1"/>
          <bgColor theme="6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auto="1"/>
          <bgColor theme="4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</dxfs>
  <tableStyles count="2" defaultTableStyle="TableStyleMedium2" defaultPivotStyle="PivotStyleLight16">
    <tableStyle name="V42_ExpenseCategory2" pivot="0" count="7" xr9:uid="{00000000-0011-0000-FFFF-FFFF00000000}">
      <tableStyleElement type="wholeTable" dxfId="107"/>
      <tableStyleElement type="headerRow" dxfId="106"/>
      <tableStyleElement type="totalRow" dxfId="105"/>
      <tableStyleElement type="firstColumn" dxfId="104"/>
      <tableStyleElement type="lastColumn" dxfId="103"/>
      <tableStyleElement type="firstColumnStripe" dxfId="102"/>
      <tableStyleElement type="secondColumnStripe" dxfId="101"/>
    </tableStyle>
    <tableStyle name="V42_IncomeCategory2" pivot="0" count="7" xr9:uid="{00000000-0011-0000-FFFF-FFFF01000000}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ColumnStripe" dxfId="95"/>
      <tableStyleElement type="secondColumnStripe" dxfId="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95250</xdr:rowOff>
    </xdr:from>
    <xdr:to>
      <xdr:col>8</xdr:col>
      <xdr:colOff>104776</xdr:colOff>
      <xdr:row>23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6BD5B6-1770-49D7-AD32-BD289762E664}"/>
            </a:ext>
          </a:extLst>
        </xdr:cNvPr>
        <xdr:cNvSpPr txBox="1"/>
      </xdr:nvSpPr>
      <xdr:spPr>
        <a:xfrm>
          <a:off x="123826" y="95250"/>
          <a:ext cx="4857750" cy="443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 Student,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wanted to provide a few pointers on how to navigate the spreadsheet on the next tab.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cells in grey are autofill based off the values you enter in the subsequent tables.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RESOURCE (Green Table):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all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financial resources available to you during the academic year (Sept 2022 - April 2023).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 (Blue Tables):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your estimated monthly expenses during the academic year (Sept 2022 - April 2023).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Total Income - Total Expenses. Balances in parentheses are negative values. Negative values mean that your expenses are greater than your resources for the month.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C94D08-58A3-4FC9-B81B-6C7047F618BC}" name="Table22" displayName="Table22" ref="A8:J19" totalsRowCount="1" headerRowDxfId="93" dataDxfId="92" totalsRowDxfId="91" dataCellStyle="Comma">
  <tableColumns count="10">
    <tableColumn id="1" xr3:uid="{EEC25EE1-1F79-43FE-ABD4-B9BF5CC2886E}" name="RESOURCE" totalsRowFunction="custom" dataDxfId="90" totalsRowDxfId="89">
      <totalsRowFormula>"Total " &amp; Table22[[#Headers],[RESOURCE]]</totalsRowFormula>
    </tableColumn>
    <tableColumn id="2" xr3:uid="{535B8000-5114-40BF-9562-AB06465EDCCA}" name="SEPT" totalsRowFunction="sum" dataDxfId="88" totalsRowDxfId="87" dataCellStyle="Currency"/>
    <tableColumn id="3" xr3:uid="{717C5183-BACF-4B8E-B8BD-88581AE1F94F}" name="OCT" totalsRowFunction="sum" dataDxfId="86" totalsRowDxfId="85" dataCellStyle="Currency"/>
    <tableColumn id="4" xr3:uid="{3CE28B82-2A2C-402A-9F4F-9C6191DFC1C9}" name="NOV" totalsRowFunction="sum" dataDxfId="84" totalsRowDxfId="83" dataCellStyle="Currency"/>
    <tableColumn id="5" xr3:uid="{E34F0F94-53FD-4B5E-8B35-9BEF3C7578BB}" name="DEC" totalsRowFunction="sum" dataDxfId="82" totalsRowDxfId="81" dataCellStyle="Currency"/>
    <tableColumn id="6" xr3:uid="{7C58D1B6-305C-48EC-933F-99AAF1115D61}" name="JAN" totalsRowFunction="sum" dataDxfId="80" totalsRowDxfId="79" dataCellStyle="Currency"/>
    <tableColumn id="7" xr3:uid="{6FEBB9DD-847D-466A-8169-86C3B87D4757}" name="FEB" totalsRowFunction="sum" dataDxfId="78" totalsRowDxfId="77" dataCellStyle="Currency"/>
    <tableColumn id="8" xr3:uid="{646BF2C3-6A3F-4C0B-B2E1-7ABDF49C0234}" name="MAR" totalsRowFunction="sum" dataDxfId="76" totalsRowDxfId="75" dataCellStyle="Currency"/>
    <tableColumn id="9" xr3:uid="{0A41F502-FD08-48F2-B7E4-5E16FCA68158}" name="APR" totalsRowFunction="sum" dataDxfId="74" totalsRowDxfId="73" dataCellStyle="Currency"/>
    <tableColumn id="14" xr3:uid="{010D554C-096B-46D5-AFCA-49559C1AF1E6}" name="Total" totalsRowFunction="sum" dataDxfId="72" totalsRowDxfId="71" dataCellStyle="Currency">
      <calculatedColumnFormula>SUM(B9:I9)</calculatedColumnFormula>
    </tableColumn>
  </tableColumns>
  <tableStyleInfo name="V42_IncomeCategory2" showFirstColumn="1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BB57D9-D799-4C55-90A9-97F151070B7C}" name="Table314" displayName="Table314" ref="A21:J30" totalsRowCount="1" headerRowDxfId="70" dataDxfId="69" totalsRowDxfId="68" dataCellStyle="Comma">
  <tableColumns count="10">
    <tableColumn id="1" xr3:uid="{C3C33CEC-FF47-4B2F-86F2-A7585CF2973D}" name="FIXED EXPENSES" totalsRowFunction="custom" dataDxfId="67" totalsRowDxfId="66">
      <totalsRowFormula>"Total "&amp;Table314[[#Headers],[FIXED EXPENSES]]</totalsRowFormula>
    </tableColumn>
    <tableColumn id="2" xr3:uid="{EEB717A7-8150-470A-99C1-015729F06DE7}" name="SEPT" totalsRowFunction="sum" dataDxfId="65" totalsRowDxfId="64" dataCellStyle="Currency"/>
    <tableColumn id="3" xr3:uid="{97DF7D09-B5FF-4E38-BEB3-B0231C5BEBF4}" name="OCT" totalsRowFunction="sum" dataDxfId="63" totalsRowDxfId="62" dataCellStyle="Currency"/>
    <tableColumn id="4" xr3:uid="{54366704-7995-46A8-B73D-ED44D04E2508}" name="NOV" totalsRowFunction="sum" dataDxfId="61" totalsRowDxfId="60" dataCellStyle="Currency"/>
    <tableColumn id="5" xr3:uid="{65529DAF-2F3C-40A8-AC1A-B146CDBA14FC}" name="DEC" totalsRowFunction="sum" dataDxfId="59" totalsRowDxfId="58" dataCellStyle="Currency"/>
    <tableColumn id="6" xr3:uid="{E955D0F9-C8AF-4986-A630-BB00042B81E3}" name="JAN" totalsRowFunction="sum" dataDxfId="57" totalsRowDxfId="56" dataCellStyle="Currency"/>
    <tableColumn id="7" xr3:uid="{0BE0C06D-CA10-43C6-B3B2-E7404A2FF733}" name="FEB" totalsRowFunction="sum" dataDxfId="55" totalsRowDxfId="54" dataCellStyle="Currency"/>
    <tableColumn id="8" xr3:uid="{EC22BC66-C25D-472D-8E4A-F81490A0CF50}" name="MAR" totalsRowFunction="sum" dataDxfId="53" totalsRowDxfId="52" dataCellStyle="Currency"/>
    <tableColumn id="9" xr3:uid="{CBE494D3-EDF4-4D32-9238-6DC27E59D537}" name="APR" totalsRowFunction="sum" dataDxfId="51" totalsRowDxfId="50" dataCellStyle="Currency"/>
    <tableColumn id="14" xr3:uid="{62551F27-2BF7-44AA-B621-0F43811A4BE1}" name="Total" totalsRowFunction="sum" dataDxfId="49" totalsRowDxfId="48" dataCellStyle="Currency">
      <calculatedColumnFormula>SUM(B22:I22)</calculatedColumnFormula>
    </tableColumn>
  </tableColumns>
  <tableStyleInfo name="V42_ExpenseCategory2" showFirstColumn="1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713AA0-46A3-43A7-8117-33A9AEE844CC}" name="Table516" displayName="Table516" ref="A42:J48" totalsRowCount="1" headerRowDxfId="47" dataDxfId="46" totalsRowDxfId="45" dataCellStyle="Comma">
  <tableColumns count="10">
    <tableColumn id="1" xr3:uid="{A2F31DDF-56FF-4C8B-BF2A-F30496235AF4}" name="UNPLANNED EXPENSES" totalsRowFunction="custom" dataDxfId="44" totalsRowDxfId="43">
      <totalsRowFormula>"Total "&amp;Table516[[#Headers],[UNPLANNED EXPENSES]]</totalsRowFormula>
    </tableColumn>
    <tableColumn id="2" xr3:uid="{C78C506B-C308-4570-8275-5EBAD57D42F6}" name="SEPT" totalsRowFunction="sum" dataDxfId="42" totalsRowDxfId="41" dataCellStyle="Currency"/>
    <tableColumn id="3" xr3:uid="{F19BB1D3-B9D5-43F2-A180-499BFD4F6E50}" name="OCT" totalsRowFunction="sum" dataDxfId="40" totalsRowDxfId="39" dataCellStyle="Currency"/>
    <tableColumn id="4" xr3:uid="{DE5CDC2E-EF43-4DDC-86C9-FBEB379EFB0B}" name="NOV" totalsRowFunction="sum" dataDxfId="38" totalsRowDxfId="37" dataCellStyle="Currency"/>
    <tableColumn id="5" xr3:uid="{9A545CA3-8AC7-4897-A486-3822909FBE5F}" name="DEC" totalsRowFunction="sum" dataDxfId="36" totalsRowDxfId="35" dataCellStyle="Currency"/>
    <tableColumn id="6" xr3:uid="{34FC23FA-1698-44E7-BCF2-C24A934B6B3C}" name="JAN" totalsRowFunction="sum" dataDxfId="34" totalsRowDxfId="33" dataCellStyle="Currency"/>
    <tableColumn id="7" xr3:uid="{342BB695-768E-4517-BC8D-222A2974429B}" name="FEB" totalsRowFunction="sum" dataDxfId="32" totalsRowDxfId="31" dataCellStyle="Currency"/>
    <tableColumn id="8" xr3:uid="{EE2F5F61-8B81-40D8-8E32-05374A06F48D}" name="MAR" totalsRowFunction="sum" dataDxfId="30" totalsRowDxfId="29" dataCellStyle="Currency"/>
    <tableColumn id="9" xr3:uid="{A5902DF9-C3FC-461F-8890-CA989E7D369E}" name="APR" totalsRowFunction="sum" dataDxfId="28" totalsRowDxfId="27" dataCellStyle="Currency"/>
    <tableColumn id="14" xr3:uid="{415FC2E5-3F7D-42FB-90BD-1A5572BB91D6}" name="Total" totalsRowFunction="sum" dataDxfId="26" totalsRowDxfId="25" dataCellStyle="Currency">
      <calculatedColumnFormula>SUM(B43:I43)</calculatedColumnFormula>
    </tableColumn>
  </tableColumns>
  <tableStyleInfo name="V42_ExpenseCategory2" showFirstColumn="1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76664F-1FEF-4334-8025-4F1FBC03EB79}" name="Table415" displayName="Table415" ref="A32:J40" totalsRowCount="1" headerRowDxfId="24" dataDxfId="22" totalsRowDxfId="20" headerRowBorderDxfId="23" tableBorderDxfId="21" dataCellStyle="Comma">
  <tableColumns count="10">
    <tableColumn id="1" xr3:uid="{A763352C-11E1-46C5-B0B6-BE1DDD07FA06}" name="VARIABLE EXPENSES" totalsRowFunction="custom" dataDxfId="19" totalsRowDxfId="18">
      <totalsRowFormula>"Total "&amp;Table415[[#Headers],[VARIABLE EXPENSES]]</totalsRowFormula>
    </tableColumn>
    <tableColumn id="2" xr3:uid="{756EB5E9-19F0-4360-ADB4-E47FD5794916}" name="SEPT" totalsRowFunction="sum" dataDxfId="17" totalsRowDxfId="16" dataCellStyle="Currency"/>
    <tableColumn id="3" xr3:uid="{31C11D71-E158-447F-BA9A-0097362B659A}" name="OCT" totalsRowFunction="sum" dataDxfId="15" totalsRowDxfId="14" dataCellStyle="Currency"/>
    <tableColumn id="4" xr3:uid="{7B8F8BB6-139B-48E3-A627-FAE972652919}" name="NOV" totalsRowFunction="sum" dataDxfId="13" totalsRowDxfId="12" dataCellStyle="Currency"/>
    <tableColumn id="5" xr3:uid="{7A71C6A1-5B2D-41B2-914D-0CD3DC21C3A6}" name="DEC" totalsRowFunction="sum" dataDxfId="11" totalsRowDxfId="10" dataCellStyle="Currency"/>
    <tableColumn id="6" xr3:uid="{63CEC813-DFDA-4A4E-9BDD-E8E6AA6E48F7}" name="JAN" totalsRowFunction="sum" dataDxfId="9" totalsRowDxfId="8" dataCellStyle="Currency"/>
    <tableColumn id="7" xr3:uid="{C0ADF130-E90B-484E-9F44-804816E43548}" name="FEB" totalsRowFunction="sum" dataDxfId="7" totalsRowDxfId="6" dataCellStyle="Currency"/>
    <tableColumn id="8" xr3:uid="{351A8DDB-D5D3-4A1A-88CE-728C05B97D15}" name="MAR" totalsRowFunction="sum" dataDxfId="5" totalsRowDxfId="4" dataCellStyle="Currency"/>
    <tableColumn id="9" xr3:uid="{CA87159F-9626-4BBE-94DB-E639BAEDD6AA}" name="APR" totalsRowFunction="sum" dataDxfId="3" totalsRowDxfId="2" dataCellStyle="Currency"/>
    <tableColumn id="14" xr3:uid="{53D5C2E7-D875-4F02-A351-21A5942356E6}" name="Total" totalsRowFunction="sum" dataDxfId="1" totalsRowDxfId="0" dataCellStyle="Currency">
      <calculatedColumnFormula>SUM(B33:I33)</calculatedColumnFormula>
    </tableColumn>
  </tableColumns>
  <tableStyleInfo name="V42_ExpenseCategory2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BB1E-9869-4A1E-A2A2-BBC36B17F43B}">
  <dimension ref="A1"/>
  <sheetViews>
    <sheetView workbookViewId="0">
      <selection activeCell="O17" sqref="O17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6A8B-4D37-4AED-B100-B147DCA64C12}">
  <dimension ref="A1:O48"/>
  <sheetViews>
    <sheetView tabSelected="1" workbookViewId="0">
      <selection activeCell="B35" sqref="B35"/>
    </sheetView>
  </sheetViews>
  <sheetFormatPr defaultColWidth="8.81640625" defaultRowHeight="14.5" x14ac:dyDescent="0.35"/>
  <cols>
    <col min="1" max="1" width="29.26953125" customWidth="1"/>
    <col min="2" max="15" width="14.7265625" customWidth="1"/>
  </cols>
  <sheetData>
    <row r="1" spans="1:15" ht="18.5" x14ac:dyDescent="0.35">
      <c r="A1" s="36" t="s">
        <v>29</v>
      </c>
      <c r="B1" s="36"/>
      <c r="C1" s="36"/>
      <c r="D1" s="36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</row>
    <row r="2" spans="1:15" x14ac:dyDescent="0.35">
      <c r="A2" s="20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4" t="s">
        <v>9</v>
      </c>
    </row>
    <row r="3" spans="1:15" x14ac:dyDescent="0.35">
      <c r="A3" s="25" t="s">
        <v>10</v>
      </c>
      <c r="B3" s="26">
        <f>Table22[[#Totals],[SEPT]]</f>
        <v>0</v>
      </c>
      <c r="C3" s="26">
        <f>Table22[[#Totals],[OCT]]</f>
        <v>0</v>
      </c>
      <c r="D3" s="26">
        <f>Table22[[#Totals],[NOV]]</f>
        <v>0</v>
      </c>
      <c r="E3" s="26">
        <f>Table22[[#Totals],[DEC]]</f>
        <v>0</v>
      </c>
      <c r="F3" s="26">
        <f>Table22[[#Totals],[JAN]]</f>
        <v>0</v>
      </c>
      <c r="G3" s="26">
        <f>Table22[[#Totals],[FEB]]</f>
        <v>0</v>
      </c>
      <c r="H3" s="26">
        <f>Table22[[#Totals],[MAR]]</f>
        <v>0</v>
      </c>
      <c r="I3" s="26">
        <f>Table22[[#Totals],[APR]]</f>
        <v>0</v>
      </c>
      <c r="J3" s="27">
        <f>SUM(B3:I3)</f>
        <v>0</v>
      </c>
    </row>
    <row r="4" spans="1:15" x14ac:dyDescent="0.35">
      <c r="A4" s="28" t="s">
        <v>11</v>
      </c>
      <c r="B4" s="29">
        <f>SUM(Table314[[#Totals],[SEPT]],Table415[[#Totals],[SEPT]],Table516[[#Totals],[SEPT]],C9)</f>
        <v>0</v>
      </c>
      <c r="C4" s="29">
        <f>SUM(Table314[[#Totals],[OCT]],Table415[[#Totals],[OCT]],Table516[[#Totals],[OCT]],)</f>
        <v>0</v>
      </c>
      <c r="D4" s="29">
        <f>SUM(Table314[[#Totals],[NOV]],Table415[[#Totals],[NOV]],Table516[[#Totals],[NOV]])</f>
        <v>0</v>
      </c>
      <c r="E4" s="29">
        <f>SUM(Table314[[#Totals],[DEC]],Table415[[#Totals],[DEC]],Table516[[#Totals],[DEC]])</f>
        <v>0</v>
      </c>
      <c r="F4" s="29">
        <f>SUM(Table314[[#Totals],[JAN]],Table415[[#Totals],[JAN]],Table516[[#Totals],[JAN]])</f>
        <v>0</v>
      </c>
      <c r="G4" s="29">
        <f>SUM(Table314[[#Totals],[FEB]],Table415[[#Totals],[FEB]],Table516[[#Totals],[FEB]],)</f>
        <v>0</v>
      </c>
      <c r="H4" s="29">
        <f>SUM(Table314[[#Totals],[MAR]],Table415[[#Totals],[MAR]],Table516[[#Totals],[MAR]])</f>
        <v>0</v>
      </c>
      <c r="I4" s="29">
        <f>SUM(Table314[[#Totals],[APR]],Table415[[#Totals],[APR]],Table516[[#Totals],[APR]])</f>
        <v>0</v>
      </c>
      <c r="J4" s="27">
        <f>SUM(B4:I4)</f>
        <v>0</v>
      </c>
    </row>
    <row r="5" spans="1:15" ht="15" thickBot="1" x14ac:dyDescent="0.4">
      <c r="A5" s="30" t="s">
        <v>12</v>
      </c>
      <c r="B5" s="31">
        <f t="shared" ref="B5:I5" si="0">B3-B4</f>
        <v>0</v>
      </c>
      <c r="C5" s="31">
        <f t="shared" si="0"/>
        <v>0</v>
      </c>
      <c r="D5" s="31">
        <f t="shared" si="0"/>
        <v>0</v>
      </c>
      <c r="E5" s="31">
        <f t="shared" si="0"/>
        <v>0</v>
      </c>
      <c r="F5" s="31">
        <f t="shared" si="0"/>
        <v>0</v>
      </c>
      <c r="G5" s="31">
        <f>G3-G4</f>
        <v>0</v>
      </c>
      <c r="H5" s="31">
        <f t="shared" si="0"/>
        <v>0</v>
      </c>
      <c r="I5" s="31">
        <f t="shared" si="0"/>
        <v>0</v>
      </c>
      <c r="J5" s="31">
        <f>SUM(B5:I5)</f>
        <v>0</v>
      </c>
    </row>
    <row r="6" spans="1:15" ht="15" thickTop="1" x14ac:dyDescent="0.35">
      <c r="A6" s="20" t="s">
        <v>13</v>
      </c>
      <c r="B6" s="26">
        <f>B3-B4</f>
        <v>0</v>
      </c>
      <c r="C6" s="26">
        <f t="shared" ref="C6:I6" si="1">B6+C3-C4</f>
        <v>0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>F6+G3-G4</f>
        <v>0</v>
      </c>
      <c r="H6" s="26">
        <f>G6+H3-H4</f>
        <v>0</v>
      </c>
      <c r="I6" s="26">
        <f t="shared" si="1"/>
        <v>0</v>
      </c>
      <c r="J6" s="27"/>
    </row>
    <row r="7" spans="1:1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5">
      <c r="A8" s="11" t="s">
        <v>32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20" t="s">
        <v>9</v>
      </c>
    </row>
    <row r="9" spans="1:15" x14ac:dyDescent="0.35">
      <c r="A9" s="6" t="s">
        <v>14</v>
      </c>
      <c r="B9" s="13"/>
      <c r="C9" s="13"/>
      <c r="D9" s="13"/>
      <c r="E9" s="13"/>
      <c r="F9" s="13"/>
      <c r="G9" s="13"/>
      <c r="H9" s="13"/>
      <c r="I9" s="13"/>
      <c r="J9" s="21">
        <f t="shared" ref="J9:J18" si="2">SUM(B9:I9)</f>
        <v>0</v>
      </c>
    </row>
    <row r="10" spans="1:15" x14ac:dyDescent="0.35">
      <c r="A10" s="6" t="s">
        <v>15</v>
      </c>
      <c r="B10" s="14"/>
      <c r="C10" s="14"/>
      <c r="D10" s="14"/>
      <c r="E10" s="14"/>
      <c r="F10" s="14"/>
      <c r="G10" s="14"/>
      <c r="H10" s="14"/>
      <c r="I10" s="14"/>
      <c r="J10" s="21">
        <f t="shared" si="2"/>
        <v>0</v>
      </c>
    </row>
    <row r="11" spans="1:15" x14ac:dyDescent="0.35">
      <c r="A11" s="6" t="s">
        <v>16</v>
      </c>
      <c r="B11" s="13"/>
      <c r="C11" s="13"/>
      <c r="D11" s="13"/>
      <c r="E11" s="13"/>
      <c r="F11" s="13"/>
      <c r="G11" s="13"/>
      <c r="H11" s="13"/>
      <c r="I11" s="13"/>
      <c r="J11" s="21">
        <f t="shared" si="2"/>
        <v>0</v>
      </c>
    </row>
    <row r="12" spans="1:15" x14ac:dyDescent="0.35">
      <c r="A12" s="6" t="s">
        <v>17</v>
      </c>
      <c r="B12" s="13"/>
      <c r="C12" s="13"/>
      <c r="D12" s="13"/>
      <c r="E12" s="13"/>
      <c r="F12" s="13"/>
      <c r="G12" s="13"/>
      <c r="H12" s="13"/>
      <c r="I12" s="13"/>
      <c r="J12" s="21">
        <f t="shared" si="2"/>
        <v>0</v>
      </c>
    </row>
    <row r="13" spans="1:15" x14ac:dyDescent="0.35">
      <c r="A13" s="6" t="s">
        <v>18</v>
      </c>
      <c r="B13" s="13"/>
      <c r="C13" s="13"/>
      <c r="D13" s="13"/>
      <c r="E13" s="13"/>
      <c r="F13" s="13"/>
      <c r="G13" s="13"/>
      <c r="H13" s="13"/>
      <c r="I13" s="13"/>
      <c r="J13" s="21">
        <f t="shared" si="2"/>
        <v>0</v>
      </c>
    </row>
    <row r="14" spans="1:15" x14ac:dyDescent="0.35">
      <c r="A14" s="6" t="s">
        <v>30</v>
      </c>
      <c r="B14" s="13"/>
      <c r="C14" s="13"/>
      <c r="D14" s="13"/>
      <c r="E14" s="13"/>
      <c r="F14" s="13"/>
      <c r="G14" s="13"/>
      <c r="H14" s="13"/>
      <c r="I14" s="13"/>
      <c r="J14" s="21">
        <f t="shared" si="2"/>
        <v>0</v>
      </c>
    </row>
    <row r="15" spans="1:15" x14ac:dyDescent="0.35">
      <c r="A15" s="18" t="s">
        <v>19</v>
      </c>
      <c r="B15" s="13"/>
      <c r="C15" s="13"/>
      <c r="D15" s="13"/>
      <c r="E15" s="13"/>
      <c r="F15" s="13"/>
      <c r="G15" s="13"/>
      <c r="H15" s="13"/>
      <c r="I15" s="34"/>
      <c r="J15" s="21">
        <f t="shared" si="2"/>
        <v>0</v>
      </c>
    </row>
    <row r="16" spans="1:15" x14ac:dyDescent="0.35">
      <c r="A16" s="18" t="s">
        <v>19</v>
      </c>
      <c r="B16" s="13"/>
      <c r="C16" s="13"/>
      <c r="D16" s="13"/>
      <c r="E16" s="13"/>
      <c r="F16" s="13"/>
      <c r="G16" s="13"/>
      <c r="H16" s="13"/>
      <c r="I16" s="34"/>
      <c r="J16" s="21">
        <f t="shared" si="2"/>
        <v>0</v>
      </c>
    </row>
    <row r="17" spans="1:15" x14ac:dyDescent="0.35">
      <c r="A17" s="18" t="s">
        <v>19</v>
      </c>
      <c r="B17" s="13"/>
      <c r="C17" s="13"/>
      <c r="D17" s="13"/>
      <c r="E17" s="13"/>
      <c r="F17" s="13"/>
      <c r="G17" s="13"/>
      <c r="H17" s="13"/>
      <c r="I17" s="13"/>
      <c r="J17" s="21">
        <f t="shared" si="2"/>
        <v>0</v>
      </c>
    </row>
    <row r="18" spans="1:15" ht="15" thickBot="1" x14ac:dyDescent="0.4">
      <c r="A18" s="19" t="s">
        <v>19</v>
      </c>
      <c r="B18" s="15"/>
      <c r="C18" s="15"/>
      <c r="D18" s="15"/>
      <c r="E18" s="15"/>
      <c r="F18" s="15"/>
      <c r="G18" s="15"/>
      <c r="H18" s="15"/>
      <c r="I18" s="15"/>
      <c r="J18" s="22">
        <f t="shared" si="2"/>
        <v>0</v>
      </c>
    </row>
    <row r="19" spans="1:15" ht="15" thickTop="1" x14ac:dyDescent="0.35">
      <c r="A19" s="32" t="str">
        <f>"Total " &amp; Table22[[#Headers],[RESOURCE]]</f>
        <v>Total RESOURCE</v>
      </c>
      <c r="B19" s="33">
        <f>SUBTOTAL(109,Table22[SEPT])</f>
        <v>0</v>
      </c>
      <c r="C19" s="33">
        <f>SUBTOTAL(109,Table22[OCT])</f>
        <v>0</v>
      </c>
      <c r="D19" s="33">
        <f>SUBTOTAL(109,Table22[NOV])</f>
        <v>0</v>
      </c>
      <c r="E19" s="33">
        <f>SUBTOTAL(109,Table22[DEC])</f>
        <v>0</v>
      </c>
      <c r="F19" s="33">
        <f>SUBTOTAL(109,Table22[JAN])</f>
        <v>0</v>
      </c>
      <c r="G19" s="33">
        <f>SUBTOTAL(109,Table22[FEB])</f>
        <v>0</v>
      </c>
      <c r="H19" s="33">
        <f>SUBTOTAL(109,Table22[MAR])</f>
        <v>0</v>
      </c>
      <c r="I19" s="33">
        <f>SUBTOTAL(109,Table22[APR])</f>
        <v>0</v>
      </c>
      <c r="J19" s="33">
        <f>SUBTOTAL(109,Table22[Total])</f>
        <v>0</v>
      </c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35">
      <c r="A21" s="4" t="s">
        <v>20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20" t="s">
        <v>9</v>
      </c>
    </row>
    <row r="22" spans="1:15" x14ac:dyDescent="0.35">
      <c r="A22" s="8" t="s">
        <v>21</v>
      </c>
      <c r="B22" s="16"/>
      <c r="C22" s="16"/>
      <c r="D22" s="16"/>
      <c r="E22" s="16"/>
      <c r="F22" s="16"/>
      <c r="G22" s="16"/>
      <c r="H22" s="16"/>
      <c r="I22" s="16"/>
      <c r="J22" s="21">
        <f t="shared" ref="J22:J29" si="3">SUM(B22:I22)</f>
        <v>0</v>
      </c>
    </row>
    <row r="23" spans="1:15" x14ac:dyDescent="0.35">
      <c r="A23" s="6" t="s">
        <v>22</v>
      </c>
      <c r="B23" s="17"/>
      <c r="C23" s="17"/>
      <c r="D23" s="17"/>
      <c r="E23" s="17"/>
      <c r="F23" s="17"/>
      <c r="G23" s="17"/>
      <c r="H23" s="17"/>
      <c r="I23" s="17"/>
      <c r="J23" s="21">
        <f t="shared" si="3"/>
        <v>0</v>
      </c>
    </row>
    <row r="24" spans="1:15" x14ac:dyDescent="0.35">
      <c r="A24" s="6" t="s">
        <v>23</v>
      </c>
      <c r="B24" s="17"/>
      <c r="C24" s="17"/>
      <c r="D24" s="17"/>
      <c r="E24" s="17"/>
      <c r="F24" s="17"/>
      <c r="G24" s="17"/>
      <c r="H24" s="17"/>
      <c r="I24" s="17"/>
      <c r="J24" s="21">
        <f t="shared" si="3"/>
        <v>0</v>
      </c>
    </row>
    <row r="25" spans="1:15" x14ac:dyDescent="0.35">
      <c r="A25" s="6" t="s">
        <v>31</v>
      </c>
      <c r="B25" s="17"/>
      <c r="C25" s="17"/>
      <c r="D25" s="17"/>
      <c r="E25" s="17"/>
      <c r="F25" s="17"/>
      <c r="G25" s="17"/>
      <c r="H25" s="17"/>
      <c r="I25" s="17"/>
      <c r="J25" s="21">
        <f t="shared" si="3"/>
        <v>0</v>
      </c>
    </row>
    <row r="26" spans="1:15" x14ac:dyDescent="0.35">
      <c r="A26" s="18" t="s">
        <v>19</v>
      </c>
      <c r="B26" s="17"/>
      <c r="C26" s="17"/>
      <c r="D26" s="17"/>
      <c r="E26" s="17"/>
      <c r="F26" s="17"/>
      <c r="G26" s="17"/>
      <c r="H26" s="17"/>
      <c r="I26" s="35"/>
      <c r="J26" s="21">
        <f t="shared" si="3"/>
        <v>0</v>
      </c>
    </row>
    <row r="27" spans="1:15" x14ac:dyDescent="0.35">
      <c r="A27" s="18" t="s">
        <v>19</v>
      </c>
      <c r="B27" s="17"/>
      <c r="C27" s="17"/>
      <c r="D27" s="17"/>
      <c r="E27" s="17"/>
      <c r="F27" s="17"/>
      <c r="G27" s="17"/>
      <c r="H27" s="17"/>
      <c r="I27" s="35"/>
      <c r="J27" s="21">
        <f t="shared" si="3"/>
        <v>0</v>
      </c>
    </row>
    <row r="28" spans="1:15" x14ac:dyDescent="0.35">
      <c r="A28" s="18" t="s">
        <v>19</v>
      </c>
      <c r="B28" s="17"/>
      <c r="C28" s="17"/>
      <c r="D28" s="17"/>
      <c r="E28" s="17"/>
      <c r="F28" s="17"/>
      <c r="G28" s="17"/>
      <c r="H28" s="17"/>
      <c r="I28" s="17"/>
      <c r="J28" s="21">
        <f t="shared" si="3"/>
        <v>0</v>
      </c>
    </row>
    <row r="29" spans="1:15" x14ac:dyDescent="0.35">
      <c r="A29" s="18" t="s">
        <v>19</v>
      </c>
      <c r="B29" s="17"/>
      <c r="C29" s="17"/>
      <c r="D29" s="17"/>
      <c r="E29" s="17"/>
      <c r="F29" s="17"/>
      <c r="G29" s="17"/>
      <c r="H29" s="17"/>
      <c r="I29" s="17"/>
      <c r="J29" s="21">
        <f t="shared" si="3"/>
        <v>0</v>
      </c>
    </row>
    <row r="30" spans="1:15" x14ac:dyDescent="0.35">
      <c r="A30" s="32" t="str">
        <f>"Total "&amp;Table314[[#Headers],[FIXED EXPENSES]]</f>
        <v>Total FIXED EXPENSES</v>
      </c>
      <c r="B30" s="33">
        <f>SUBTOTAL(109,Table314[SEPT])</f>
        <v>0</v>
      </c>
      <c r="C30" s="33">
        <f>SUBTOTAL(109,Table314[OCT])</f>
        <v>0</v>
      </c>
      <c r="D30" s="33">
        <f>SUBTOTAL(109,Table314[NOV])</f>
        <v>0</v>
      </c>
      <c r="E30" s="33">
        <f>SUBTOTAL(109,Table314[DEC])</f>
        <v>0</v>
      </c>
      <c r="F30" s="33">
        <f>SUBTOTAL(109,Table314[JAN])</f>
        <v>0</v>
      </c>
      <c r="G30" s="33">
        <f>SUBTOTAL(109,Table314[FEB])</f>
        <v>0</v>
      </c>
      <c r="H30" s="33">
        <f>SUBTOTAL(109,Table314[MAR])</f>
        <v>0</v>
      </c>
      <c r="I30" s="33">
        <f>SUBTOTAL(109,Table314[APR])</f>
        <v>0</v>
      </c>
      <c r="J30" s="33">
        <f>SUBTOTAL(109,Table314[Total])</f>
        <v>0</v>
      </c>
    </row>
    <row r="31" spans="1:15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35">
      <c r="A32" s="4" t="s">
        <v>24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20" t="s">
        <v>9</v>
      </c>
    </row>
    <row r="33" spans="1:15" x14ac:dyDescent="0.35">
      <c r="A33" s="6" t="s">
        <v>25</v>
      </c>
      <c r="B33" s="17"/>
      <c r="C33" s="17"/>
      <c r="D33" s="17"/>
      <c r="E33" s="17"/>
      <c r="F33" s="17"/>
      <c r="G33" s="17"/>
      <c r="H33" s="17"/>
      <c r="I33" s="17"/>
      <c r="J33" s="21">
        <f t="shared" ref="J33:J39" si="4">SUM(B33:I33)</f>
        <v>0</v>
      </c>
    </row>
    <row r="34" spans="1:15" x14ac:dyDescent="0.35">
      <c r="A34" s="18" t="s">
        <v>26</v>
      </c>
      <c r="B34" s="17"/>
      <c r="C34" s="17"/>
      <c r="D34" s="17"/>
      <c r="E34" s="17"/>
      <c r="F34" s="17"/>
      <c r="G34" s="17"/>
      <c r="H34" s="17"/>
      <c r="I34" s="17"/>
      <c r="J34" s="21">
        <f t="shared" si="4"/>
        <v>0</v>
      </c>
    </row>
    <row r="35" spans="1:15" x14ac:dyDescent="0.35">
      <c r="A35" s="6" t="s">
        <v>27</v>
      </c>
      <c r="B35" s="17"/>
      <c r="C35" s="17"/>
      <c r="D35" s="17"/>
      <c r="E35" s="17"/>
      <c r="F35" s="17"/>
      <c r="G35" s="17"/>
      <c r="H35" s="17"/>
      <c r="I35" s="17"/>
      <c r="J35" s="21">
        <f t="shared" si="4"/>
        <v>0</v>
      </c>
    </row>
    <row r="36" spans="1:15" x14ac:dyDescent="0.35">
      <c r="A36" s="18" t="s">
        <v>19</v>
      </c>
      <c r="B36" s="17"/>
      <c r="C36" s="17"/>
      <c r="D36" s="17"/>
      <c r="E36" s="17"/>
      <c r="F36" s="17"/>
      <c r="G36" s="17"/>
      <c r="H36" s="17"/>
      <c r="I36" s="35"/>
      <c r="J36" s="21">
        <f t="shared" si="4"/>
        <v>0</v>
      </c>
    </row>
    <row r="37" spans="1:15" x14ac:dyDescent="0.35">
      <c r="A37" s="18" t="s">
        <v>19</v>
      </c>
      <c r="B37" s="17"/>
      <c r="C37" s="17"/>
      <c r="D37" s="17"/>
      <c r="E37" s="17"/>
      <c r="F37" s="17"/>
      <c r="G37" s="17"/>
      <c r="H37" s="17"/>
      <c r="I37" s="17"/>
      <c r="J37" s="21">
        <f t="shared" si="4"/>
        <v>0</v>
      </c>
    </row>
    <row r="38" spans="1:15" x14ac:dyDescent="0.35">
      <c r="A38" s="18" t="s">
        <v>19</v>
      </c>
      <c r="B38" s="17"/>
      <c r="C38" s="17"/>
      <c r="D38" s="17"/>
      <c r="E38" s="17"/>
      <c r="F38" s="17"/>
      <c r="G38" s="17"/>
      <c r="H38" s="17"/>
      <c r="I38" s="17"/>
      <c r="J38" s="21">
        <f t="shared" si="4"/>
        <v>0</v>
      </c>
    </row>
    <row r="39" spans="1:15" x14ac:dyDescent="0.35">
      <c r="A39" s="18" t="s">
        <v>19</v>
      </c>
      <c r="B39" s="17"/>
      <c r="C39" s="17"/>
      <c r="D39" s="17"/>
      <c r="E39" s="17"/>
      <c r="F39" s="17"/>
      <c r="G39" s="17"/>
      <c r="H39" s="17"/>
      <c r="I39" s="17"/>
      <c r="J39" s="21">
        <f t="shared" si="4"/>
        <v>0</v>
      </c>
    </row>
    <row r="40" spans="1:15" x14ac:dyDescent="0.35">
      <c r="A40" s="32" t="str">
        <f>"Total "&amp;Table415[[#Headers],[VARIABLE EXPENSES]]</f>
        <v>Total VARIABLE EXPENSES</v>
      </c>
      <c r="B40" s="33">
        <f>SUBTOTAL(109,Table415[SEPT])</f>
        <v>0</v>
      </c>
      <c r="C40" s="33">
        <f>SUBTOTAL(109,Table415[OCT])</f>
        <v>0</v>
      </c>
      <c r="D40" s="33">
        <f>SUBTOTAL(109,Table415[NOV])</f>
        <v>0</v>
      </c>
      <c r="E40" s="33">
        <f>SUBTOTAL(109,Table415[DEC])</f>
        <v>0</v>
      </c>
      <c r="F40" s="33">
        <f>SUBTOTAL(109,Table415[JAN])</f>
        <v>0</v>
      </c>
      <c r="G40" s="33">
        <f>SUBTOTAL(109,Table415[FEB])</f>
        <v>0</v>
      </c>
      <c r="H40" s="33">
        <f>SUBTOTAL(109,Table415[MAR])</f>
        <v>0</v>
      </c>
      <c r="I40" s="33">
        <f>SUBTOTAL(109,Table415[APR])</f>
        <v>0</v>
      </c>
      <c r="J40" s="33">
        <f>SUBTOTAL(109,Table415[Total])</f>
        <v>0</v>
      </c>
    </row>
    <row r="41" spans="1:15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  <c r="O41" s="10"/>
    </row>
    <row r="42" spans="1:15" x14ac:dyDescent="0.35">
      <c r="A42" s="4" t="s">
        <v>28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20" t="s">
        <v>9</v>
      </c>
    </row>
    <row r="43" spans="1:15" x14ac:dyDescent="0.35">
      <c r="A43" s="18" t="s">
        <v>19</v>
      </c>
      <c r="B43" s="17"/>
      <c r="C43" s="17"/>
      <c r="D43" s="17"/>
      <c r="E43" s="17"/>
      <c r="F43" s="17"/>
      <c r="G43" s="17"/>
      <c r="H43" s="17"/>
      <c r="I43" s="17"/>
      <c r="J43" s="21">
        <f>SUM(B43:I43)</f>
        <v>0</v>
      </c>
    </row>
    <row r="44" spans="1:15" x14ac:dyDescent="0.35">
      <c r="A44" s="18" t="s">
        <v>19</v>
      </c>
      <c r="B44" s="17"/>
      <c r="C44" s="17"/>
      <c r="D44" s="17"/>
      <c r="E44" s="17"/>
      <c r="F44" s="17"/>
      <c r="G44" s="17"/>
      <c r="H44" s="17"/>
      <c r="I44" s="17"/>
      <c r="J44" s="21">
        <f>SUM(B44:I44)</f>
        <v>0</v>
      </c>
    </row>
    <row r="45" spans="1:15" x14ac:dyDescent="0.35">
      <c r="A45" s="18" t="s">
        <v>19</v>
      </c>
      <c r="B45" s="17"/>
      <c r="C45" s="17"/>
      <c r="D45" s="17"/>
      <c r="E45" s="17"/>
      <c r="F45" s="17"/>
      <c r="G45" s="17"/>
      <c r="H45" s="17"/>
      <c r="I45" s="17"/>
      <c r="J45" s="21">
        <f>SUM(B45:I45)</f>
        <v>0</v>
      </c>
    </row>
    <row r="46" spans="1:15" x14ac:dyDescent="0.35">
      <c r="A46" s="18" t="s">
        <v>19</v>
      </c>
      <c r="B46" s="17"/>
      <c r="C46" s="17"/>
      <c r="D46" s="17"/>
      <c r="E46" s="17"/>
      <c r="F46" s="17"/>
      <c r="G46" s="17"/>
      <c r="H46" s="17"/>
      <c r="I46" s="17"/>
      <c r="J46" s="21">
        <f>SUM(B46:I46)</f>
        <v>0</v>
      </c>
    </row>
    <row r="47" spans="1:15" x14ac:dyDescent="0.35">
      <c r="A47" s="18" t="s">
        <v>19</v>
      </c>
      <c r="B47" s="17"/>
      <c r="C47" s="17"/>
      <c r="D47" s="17"/>
      <c r="E47" s="17"/>
      <c r="F47" s="17"/>
      <c r="G47" s="17"/>
      <c r="H47" s="17"/>
      <c r="I47" s="17"/>
      <c r="J47" s="21">
        <f>SUM(B47:I47)</f>
        <v>0</v>
      </c>
    </row>
    <row r="48" spans="1:15" x14ac:dyDescent="0.35">
      <c r="A48" s="32" t="str">
        <f>"Total "&amp;Table516[[#Headers],[UNPLANNED EXPENSES]]</f>
        <v>Total UNPLANNED EXPENSES</v>
      </c>
      <c r="B48" s="33">
        <f>SUBTOTAL(109,Table516[SEPT])</f>
        <v>0</v>
      </c>
      <c r="C48" s="33">
        <f>SUBTOTAL(109,Table516[OCT])</f>
        <v>0</v>
      </c>
      <c r="D48" s="33">
        <f>SUBTOTAL(109,Table516[NOV])</f>
        <v>0</v>
      </c>
      <c r="E48" s="33">
        <f>SUBTOTAL(109,Table516[DEC])</f>
        <v>0</v>
      </c>
      <c r="F48" s="33">
        <f>SUBTOTAL(109,Table516[JAN])</f>
        <v>0</v>
      </c>
      <c r="G48" s="33">
        <f>SUBTOTAL(109,Table516[FEB])</f>
        <v>0</v>
      </c>
      <c r="H48" s="33">
        <f>SUBTOTAL(109,Table516[MAR])</f>
        <v>0</v>
      </c>
      <c r="I48" s="33">
        <f>SUBTOTAL(109,Table516[APR])</f>
        <v>0</v>
      </c>
      <c r="J48" s="33">
        <f>SUBTOTAL(109,Table516[Total])</f>
        <v>0</v>
      </c>
    </row>
  </sheetData>
  <sheetProtection sheet="1" objects="1" scenarios="1"/>
  <mergeCells count="1">
    <mergeCell ref="A1:D1"/>
  </mergeCells>
  <pageMargins left="0.7" right="0.7" top="0.75" bottom="0.75" header="0.3" footer="0.3"/>
  <pageSetup orientation="portrait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Plan Instructions</vt:lpstr>
      <vt:lpstr>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Mochizuki, Rieko</dc:creator>
  <cp:lastModifiedBy>Hachey, Kari</cp:lastModifiedBy>
  <dcterms:created xsi:type="dcterms:W3CDTF">2021-07-05T18:03:51Z</dcterms:created>
  <dcterms:modified xsi:type="dcterms:W3CDTF">2023-09-28T21:40:35Z</dcterms:modified>
</cp:coreProperties>
</file>